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90" windowWidth="15480" windowHeight="9915" activeTab="0"/>
  </bookViews>
  <sheets>
    <sheet name="IMPORTED BEERS DATA" sheetId="1" r:id="rId1"/>
    <sheet name="Sheet2" sheetId="2" r:id="rId2"/>
    <sheet name="Sheet3" sheetId="3" r:id="rId3"/>
  </sheets>
  <definedNames>
    <definedName name="solver_adj" localSheetId="0" hidden="1">'IMPORTED BEERS DATA'!$H$20:$K$29</definedName>
    <definedName name="solver_cvg" localSheetId="0" hidden="1">0.0001</definedName>
    <definedName name="solver_drv" localSheetId="0" hidden="1">1</definedName>
    <definedName name="solver_eng" localSheetId="0" hidden="1">2</definedName>
    <definedName name="solver_est" localSheetId="0" hidden="1">1</definedName>
    <definedName name="solver_itr" localSheetId="0" hidden="1">100</definedName>
    <definedName name="solver_lhs1" localSheetId="0" hidden="1">'IMPORTED BEERS DATA'!$H$31:$K$40</definedName>
    <definedName name="solver_lhs2" localSheetId="0" hidden="1">'IMPORTED BEERS DATA'!$H$41:$K$41</definedName>
    <definedName name="solver_lhs3" localSheetId="0" hidden="1">'IMPORTED BEERS DATA'!$H$41:$K$41</definedName>
    <definedName name="solver_lhs4" localSheetId="0" hidden="1">'IMPORTED BEERS DATA'!$K$31:$K$40</definedName>
    <definedName name="solver_lhs5" localSheetId="0" hidden="1">'IMPORTED BEERS DATA'!$K$31:$K$40</definedName>
    <definedName name="solver_lin" localSheetId="0" hidden="1">1</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3</definedName>
    <definedName name="solver_nwt" localSheetId="0" hidden="1">1</definedName>
    <definedName name="solver_opt" localSheetId="0" hidden="1">'IMPORTED BEERS DATA'!$L$48</definedName>
    <definedName name="solver_pre" localSheetId="0" hidden="1">0.000001</definedName>
    <definedName name="solver_rbv" localSheetId="0" hidden="1">1</definedName>
    <definedName name="solver_rel1" localSheetId="0" hidden="1">3</definedName>
    <definedName name="solver_rel2" localSheetId="0" hidden="1">1</definedName>
    <definedName name="solver_rel3" localSheetId="0" hidden="1">3</definedName>
    <definedName name="solver_rel4" localSheetId="0" hidden="1">2</definedName>
    <definedName name="solver_rel5" localSheetId="0" hidden="1">2</definedName>
    <definedName name="solver_rhs1" localSheetId="0" hidden="1">0</definedName>
    <definedName name="solver_rhs2" localSheetId="0" hidden="1">'IMPORTED BEERS DATA'!$H$42:$K$42</definedName>
    <definedName name="solver_rhs3" localSheetId="0" hidden="1">0</definedName>
    <definedName name="solver_rhs4" localSheetId="0" hidden="1">'IMPORTED BEERS DATA'!$M$31:$M$40</definedName>
    <definedName name="solver_rhs5" localSheetId="0" hidden="1">'IMPORTED BEERS DATA'!$M$31:$M$40</definedName>
    <definedName name="solver_rlx" localSheetId="0" hidden="1">2</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100</definedName>
    <definedName name="solver_tol" localSheetId="0" hidden="1">0.05</definedName>
    <definedName name="solver_typ" localSheetId="0" hidden="1">1</definedName>
    <definedName name="solver_val" localSheetId="0" hidden="1">0</definedName>
    <definedName name="solver_ver" localSheetId="0" hidden="1">3</definedName>
  </definedNames>
  <calcPr fullCalcOnLoad="1"/>
</workbook>
</file>

<file path=xl/sharedStrings.xml><?xml version="1.0" encoding="utf-8"?>
<sst xmlns="http://schemas.openxmlformats.org/spreadsheetml/2006/main" count="25" uniqueCount="21">
  <si>
    <t>Cost</t>
  </si>
  <si>
    <t>Forecast Demand</t>
  </si>
  <si>
    <t>Inflation</t>
  </si>
  <si>
    <t>Price</t>
  </si>
  <si>
    <t>Next 4 Quarters</t>
  </si>
  <si>
    <t>Product Code</t>
  </si>
  <si>
    <t>Markup %</t>
  </si>
  <si>
    <t>Actual Last Qtr</t>
  </si>
  <si>
    <t>Ending Inventory</t>
  </si>
  <si>
    <t>Annual Inventory Holding Cost Rate</t>
  </si>
  <si>
    <t>Decision cells</t>
  </si>
  <si>
    <t>Quarter 1</t>
  </si>
  <si>
    <t>Income</t>
  </si>
  <si>
    <t xml:space="preserve">Quarter 1 </t>
  </si>
  <si>
    <t>Inventory cell</t>
  </si>
  <si>
    <t>Cost per unit</t>
  </si>
  <si>
    <t>Profit</t>
  </si>
  <si>
    <t>Total</t>
  </si>
  <si>
    <t>Inventory constraint</t>
  </si>
  <si>
    <t>Quarter holding cost</t>
  </si>
  <si>
    <t xml:space="preserv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</si>
</sst>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quot;$&quot;#,##0.00"/>
  </numFmts>
  <fonts count="17">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7"/>
        <bgColor indexed="64"/>
      </patternFill>
    </fill>
    <fill>
      <patternFill patternType="solid">
        <fgColor indexed="4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color indexed="63"/>
      </right>
      <top>
        <color indexed="63"/>
      </top>
      <bottom>
        <color indexed="63"/>
      </bottom>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0"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 fillId="0" borderId="9" applyNumberFormat="0" applyFill="0" applyAlignment="0" applyProtection="0"/>
    <xf numFmtId="0" fontId="14" fillId="0" borderId="0" applyNumberFormat="0" applyFill="0" applyBorder="0" applyAlignment="0" applyProtection="0"/>
  </cellStyleXfs>
  <cellXfs count="38">
    <xf numFmtId="0" fontId="0" fillId="0" borderId="0" xfId="0" applyAlignment="1">
      <alignment/>
    </xf>
    <xf numFmtId="0" fontId="0" fillId="0" borderId="0" xfId="0" applyFill="1" applyAlignment="1">
      <alignment/>
    </xf>
    <xf numFmtId="164" fontId="0" fillId="0" borderId="0" xfId="0" applyNumberFormat="1" applyAlignment="1">
      <alignment/>
    </xf>
    <xf numFmtId="0" fontId="0" fillId="0" borderId="10" xfId="0" applyBorder="1" applyAlignment="1">
      <alignment/>
    </xf>
    <xf numFmtId="0" fontId="0" fillId="0" borderId="10" xfId="0" applyBorder="1" applyAlignment="1">
      <alignment wrapText="1"/>
    </xf>
    <xf numFmtId="164" fontId="0" fillId="0" borderId="10" xfId="44" applyNumberFormat="1" applyFont="1" applyBorder="1" applyAlignment="1">
      <alignment/>
    </xf>
    <xf numFmtId="9" fontId="0" fillId="0" borderId="11" xfId="57" applyFont="1" applyBorder="1" applyAlignment="1">
      <alignment/>
    </xf>
    <xf numFmtId="0" fontId="0" fillId="24" borderId="10" xfId="0" applyFill="1" applyBorder="1" applyAlignment="1">
      <alignment/>
    </xf>
    <xf numFmtId="9" fontId="0" fillId="24" borderId="10" xfId="57" applyFont="1"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quotePrefix="1">
      <alignment horizontal="center"/>
    </xf>
    <xf numFmtId="0" fontId="0" fillId="24" borderId="10" xfId="0" applyFill="1" applyBorder="1" applyAlignment="1">
      <alignment horizontal="center"/>
    </xf>
    <xf numFmtId="0" fontId="0" fillId="0" borderId="0" xfId="0" applyBorder="1" applyAlignment="1">
      <alignment/>
    </xf>
    <xf numFmtId="0" fontId="0" fillId="11" borderId="10" xfId="0" applyFill="1" applyBorder="1" applyAlignment="1">
      <alignment/>
    </xf>
    <xf numFmtId="9" fontId="0" fillId="11" borderId="11" xfId="57" applyFont="1" applyFill="1" applyBorder="1" applyAlignment="1">
      <alignment/>
    </xf>
    <xf numFmtId="0" fontId="0" fillId="25" borderId="10" xfId="0" applyFill="1" applyBorder="1" applyAlignment="1">
      <alignment wrapText="1"/>
    </xf>
    <xf numFmtId="0" fontId="0" fillId="25" borderId="10" xfId="0" applyFill="1" applyBorder="1" applyAlignment="1">
      <alignment/>
    </xf>
    <xf numFmtId="44" fontId="0" fillId="25" borderId="10" xfId="44" applyNumberFormat="1" applyFont="1" applyFill="1" applyBorder="1" applyAlignment="1">
      <alignment/>
    </xf>
    <xf numFmtId="0" fontId="0" fillId="26" borderId="10" xfId="0" applyFill="1" applyBorder="1" applyAlignment="1">
      <alignment/>
    </xf>
    <xf numFmtId="9" fontId="1" fillId="24" borderId="10" xfId="57" applyFont="1" applyFill="1" applyBorder="1" applyAlignment="1">
      <alignment/>
    </xf>
    <xf numFmtId="165" fontId="0" fillId="26" borderId="0" xfId="57" applyNumberFormat="1" applyFont="1" applyFill="1" applyAlignment="1">
      <alignment/>
    </xf>
    <xf numFmtId="0" fontId="0" fillId="0" borderId="10" xfId="0" applyFill="1" applyBorder="1" applyAlignment="1">
      <alignment/>
    </xf>
    <xf numFmtId="44" fontId="0" fillId="0" borderId="0" xfId="0" applyNumberFormat="1" applyFill="1" applyBorder="1" applyAlignment="1">
      <alignment/>
    </xf>
    <xf numFmtId="0" fontId="1" fillId="0" borderId="0" xfId="0" applyFont="1" applyBorder="1" applyAlignment="1">
      <alignment/>
    </xf>
    <xf numFmtId="0" fontId="1" fillId="0" borderId="0" xfId="0" applyFont="1" applyFill="1" applyBorder="1" applyAlignment="1">
      <alignment/>
    </xf>
    <xf numFmtId="44" fontId="0" fillId="0" borderId="12" xfId="0" applyNumberFormat="1" applyBorder="1" applyAlignment="1">
      <alignment/>
    </xf>
    <xf numFmtId="44" fontId="0" fillId="0" borderId="0" xfId="0" applyNumberFormat="1" applyBorder="1" applyAlignment="1">
      <alignment/>
    </xf>
    <xf numFmtId="44" fontId="0" fillId="0" borderId="0" xfId="0" applyNumberFormat="1" applyBorder="1" applyAlignment="1">
      <alignment/>
    </xf>
    <xf numFmtId="0" fontId="1" fillId="0" borderId="0" xfId="0" applyFont="1" applyAlignment="1">
      <alignment/>
    </xf>
    <xf numFmtId="166" fontId="0" fillId="0" borderId="0" xfId="0" applyNumberFormat="1" applyFill="1" applyBorder="1" applyAlignment="1">
      <alignment/>
    </xf>
    <xf numFmtId="166" fontId="0" fillId="0" borderId="0" xfId="0" applyNumberFormat="1" applyAlignment="1">
      <alignment/>
    </xf>
    <xf numFmtId="166" fontId="0" fillId="0" borderId="0" xfId="0" applyNumberFormat="1" applyBorder="1" applyAlignment="1" quotePrefix="1">
      <alignment horizontal="center"/>
    </xf>
    <xf numFmtId="9" fontId="0" fillId="0" borderId="0" xfId="0" applyNumberFormat="1" applyAlignment="1">
      <alignment/>
    </xf>
    <xf numFmtId="0" fontId="0" fillId="24" borderId="10" xfId="0" applyFill="1" applyBorder="1" applyAlignment="1">
      <alignment horizontal="center"/>
    </xf>
    <xf numFmtId="0" fontId="0" fillId="25" borderId="11" xfId="0" applyFill="1" applyBorder="1" applyAlignment="1">
      <alignment horizontal="center"/>
    </xf>
    <xf numFmtId="0" fontId="0" fillId="25" borderId="13" xfId="0" applyFill="1" applyBorder="1" applyAlignment="1">
      <alignment horizontal="center"/>
    </xf>
    <xf numFmtId="0" fontId="0" fillId="25" borderId="14"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xdr:row>
      <xdr:rowOff>133350</xdr:rowOff>
    </xdr:from>
    <xdr:to>
      <xdr:col>2</xdr:col>
      <xdr:colOff>542925</xdr:colOff>
      <xdr:row>10</xdr:row>
      <xdr:rowOff>180975</xdr:rowOff>
    </xdr:to>
    <xdr:sp>
      <xdr:nvSpPr>
        <xdr:cNvPr id="1" name="TextBox 1"/>
        <xdr:cNvSpPr txBox="1">
          <a:spLocks noChangeArrowheads="1"/>
        </xdr:cNvSpPr>
      </xdr:nvSpPr>
      <xdr:spPr>
        <a:xfrm>
          <a:off x="47625" y="1257300"/>
          <a:ext cx="2219325" cy="1000125"/>
        </a:xfrm>
        <a:prstGeom prst="rect">
          <a:avLst/>
        </a:prstGeom>
        <a:solidFill>
          <a:srgbClr val="00B05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actual data from the end</a:t>
          </a:r>
          <a:r>
            <a:rPr lang="en-US" cap="none" sz="1100" b="0" i="0" u="none" baseline="0">
              <a:solidFill>
                <a:srgbClr val="000000"/>
              </a:solidFill>
              <a:latin typeface="Calibri"/>
              <a:ea typeface="Calibri"/>
              <a:cs typeface="Calibri"/>
            </a:rPr>
            <a:t> of the last quarter is shown with the costs and prices - Imported Beers in Kegs.</a:t>
          </a:r>
        </a:p>
      </xdr:txBody>
    </xdr:sp>
    <xdr:clientData/>
  </xdr:twoCellAnchor>
  <xdr:twoCellAnchor>
    <xdr:from>
      <xdr:col>0</xdr:col>
      <xdr:colOff>247650</xdr:colOff>
      <xdr:row>0</xdr:row>
      <xdr:rowOff>133350</xdr:rowOff>
    </xdr:from>
    <xdr:to>
      <xdr:col>2</xdr:col>
      <xdr:colOff>457200</xdr:colOff>
      <xdr:row>3</xdr:row>
      <xdr:rowOff>171450</xdr:rowOff>
    </xdr:to>
    <xdr:sp>
      <xdr:nvSpPr>
        <xdr:cNvPr id="2" name="TextBox 2"/>
        <xdr:cNvSpPr txBox="1">
          <a:spLocks noChangeArrowheads="1"/>
        </xdr:cNvSpPr>
      </xdr:nvSpPr>
      <xdr:spPr>
        <a:xfrm>
          <a:off x="247650" y="133350"/>
          <a:ext cx="1933575" cy="60960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We plan our pricing by using a markup factor of 1.4 or 140%</a:t>
          </a:r>
        </a:p>
      </xdr:txBody>
    </xdr:sp>
    <xdr:clientData/>
  </xdr:twoCellAnchor>
  <xdr:twoCellAnchor>
    <xdr:from>
      <xdr:col>11</xdr:col>
      <xdr:colOff>314325</xdr:colOff>
      <xdr:row>6</xdr:row>
      <xdr:rowOff>0</xdr:rowOff>
    </xdr:from>
    <xdr:to>
      <xdr:col>19</xdr:col>
      <xdr:colOff>114300</xdr:colOff>
      <xdr:row>12</xdr:row>
      <xdr:rowOff>161925</xdr:rowOff>
    </xdr:to>
    <xdr:sp>
      <xdr:nvSpPr>
        <xdr:cNvPr id="3" name="TextBox 3"/>
        <xdr:cNvSpPr txBox="1">
          <a:spLocks noChangeArrowheads="1"/>
        </xdr:cNvSpPr>
      </xdr:nvSpPr>
      <xdr:spPr>
        <a:xfrm>
          <a:off x="8486775" y="1314450"/>
          <a:ext cx="5372100" cy="1304925"/>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is our forecast</a:t>
          </a:r>
          <a:r>
            <a:rPr lang="en-US" cap="none" sz="1100" b="0" i="0" u="none" baseline="0">
              <a:solidFill>
                <a:srgbClr val="000000"/>
              </a:solidFill>
              <a:latin typeface="Calibri"/>
              <a:ea typeface="Calibri"/>
              <a:cs typeface="Calibri"/>
            </a:rPr>
            <a:t> of quarterly sales of the Imported Beer line for Kegs. And this is the forecast of inflation factors for the next four quarters. The inflation for the last quarter is shown as 100% as a basis for the next four quarters.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that we expect the usual seasonal cost reduction three quaters hence.</a:t>
          </a:r>
        </a:p>
      </xdr:txBody>
    </xdr:sp>
    <xdr:clientData/>
  </xdr:twoCellAnchor>
  <xdr:twoCellAnchor>
    <xdr:from>
      <xdr:col>11</xdr:col>
      <xdr:colOff>657225</xdr:colOff>
      <xdr:row>12</xdr:row>
      <xdr:rowOff>142875</xdr:rowOff>
    </xdr:from>
    <xdr:to>
      <xdr:col>21</xdr:col>
      <xdr:colOff>85725</xdr:colOff>
      <xdr:row>17</xdr:row>
      <xdr:rowOff>123825</xdr:rowOff>
    </xdr:to>
    <xdr:sp>
      <xdr:nvSpPr>
        <xdr:cNvPr id="4" name="TextBox 4"/>
        <xdr:cNvSpPr txBox="1">
          <a:spLocks noChangeArrowheads="1"/>
        </xdr:cNvSpPr>
      </xdr:nvSpPr>
      <xdr:spPr>
        <a:xfrm>
          <a:off x="8829675" y="2600325"/>
          <a:ext cx="5915025" cy="933450"/>
        </a:xfrm>
        <a:prstGeom prst="rect">
          <a:avLst/>
        </a:prstGeom>
        <a:solidFill>
          <a:srgbClr val="00B0F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total number of kegs of Imported</a:t>
          </a:r>
          <a:r>
            <a:rPr lang="en-US" cap="none" sz="1100" b="0" i="0" u="none" baseline="0">
              <a:solidFill>
                <a:srgbClr val="000000"/>
              </a:solidFill>
              <a:latin typeface="Calibri"/>
              <a:ea typeface="Calibri"/>
              <a:cs typeface="Calibri"/>
            </a:rPr>
            <a:t> Beer in ending inventory is 175. Our capacity for Kegs is 190 for Imported Beers.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annual inventory holding cost rate is 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T49"/>
  <sheetViews>
    <sheetView tabSelected="1" zoomScalePageLayoutView="0" workbookViewId="0" topLeftCell="B10">
      <selection activeCell="D36" sqref="D36"/>
    </sheetView>
  </sheetViews>
  <sheetFormatPr defaultColWidth="9.140625" defaultRowHeight="15"/>
  <cols>
    <col min="2" max="2" width="16.7109375" style="0" bestFit="1" customWidth="1"/>
    <col min="4" max="4" width="12.28125" style="0" bestFit="1" customWidth="1"/>
    <col min="5" max="5" width="9.57421875" style="0" customWidth="1"/>
    <col min="6" max="6" width="8.140625" style="0" customWidth="1"/>
    <col min="7" max="7" width="13.00390625" style="0" bestFit="1" customWidth="1"/>
    <col min="8" max="11" width="11.140625" style="0" bestFit="1" customWidth="1"/>
    <col min="12" max="12" width="12.421875" style="0" bestFit="1" customWidth="1"/>
    <col min="13" max="13" width="9.8515625" style="0" bestFit="1" customWidth="1"/>
    <col min="14" max="14" width="12.140625" style="0" bestFit="1" customWidth="1"/>
    <col min="15" max="16" width="9.8515625" style="0" bestFit="1" customWidth="1"/>
    <col min="18" max="18" width="8.57421875" style="0" bestFit="1" customWidth="1"/>
    <col min="19" max="19" width="11.7109375" style="0" bestFit="1" customWidth="1"/>
    <col min="20" max="20" width="8.57421875" style="0" bestFit="1" customWidth="1"/>
    <col min="21" max="24" width="5.140625" style="0" customWidth="1"/>
  </cols>
  <sheetData>
    <row r="2" spans="5:14" ht="15">
      <c r="E2" s="14" t="s">
        <v>6</v>
      </c>
      <c r="F2" s="15">
        <v>1.4</v>
      </c>
      <c r="G2" s="6"/>
      <c r="H2" s="34" t="s">
        <v>1</v>
      </c>
      <c r="I2" s="34"/>
      <c r="J2" s="34"/>
      <c r="K2" s="34"/>
      <c r="M2" s="21">
        <v>0.04</v>
      </c>
      <c r="N2" t="s">
        <v>9</v>
      </c>
    </row>
    <row r="3" spans="5:11" ht="15">
      <c r="E3" s="35" t="s">
        <v>7</v>
      </c>
      <c r="F3" s="36"/>
      <c r="G3" s="37"/>
      <c r="H3" s="34" t="s">
        <v>4</v>
      </c>
      <c r="I3" s="34"/>
      <c r="J3" s="34"/>
      <c r="K3" s="34"/>
    </row>
    <row r="4" spans="4:15" ht="28.5" customHeight="1">
      <c r="D4" s="4" t="s">
        <v>5</v>
      </c>
      <c r="E4" s="16" t="s">
        <v>0</v>
      </c>
      <c r="F4" s="17" t="s">
        <v>3</v>
      </c>
      <c r="G4" s="16" t="s">
        <v>8</v>
      </c>
      <c r="H4" s="12">
        <v>1</v>
      </c>
      <c r="I4" s="12">
        <v>2</v>
      </c>
      <c r="J4" s="12">
        <v>3</v>
      </c>
      <c r="K4" s="12">
        <v>4</v>
      </c>
      <c r="N4" s="9"/>
      <c r="O4" s="9"/>
    </row>
    <row r="5" spans="4:15" ht="15">
      <c r="D5" s="3">
        <v>7979</v>
      </c>
      <c r="E5" s="18">
        <v>10.49</v>
      </c>
      <c r="F5" s="18">
        <f>E5*$F$2</f>
        <v>14.686</v>
      </c>
      <c r="G5" s="17">
        <v>30</v>
      </c>
      <c r="H5" s="7">
        <v>100</v>
      </c>
      <c r="I5" s="7">
        <v>120</v>
      </c>
      <c r="J5" s="7">
        <v>125</v>
      </c>
      <c r="K5" s="7">
        <v>130</v>
      </c>
      <c r="N5" s="9"/>
      <c r="O5" s="9"/>
    </row>
    <row r="6" spans="4:15" ht="15">
      <c r="D6" s="3">
        <v>6786</v>
      </c>
      <c r="E6" s="18">
        <v>11.59</v>
      </c>
      <c r="F6" s="18">
        <f aca="true" t="shared" si="0" ref="F6:F14">E6*$F$2</f>
        <v>16.226</v>
      </c>
      <c r="G6" s="17">
        <v>25</v>
      </c>
      <c r="H6" s="7">
        <v>90</v>
      </c>
      <c r="I6" s="7">
        <v>95</v>
      </c>
      <c r="J6" s="7">
        <v>102</v>
      </c>
      <c r="K6" s="7">
        <v>108</v>
      </c>
      <c r="N6" s="9"/>
      <c r="O6" s="9"/>
    </row>
    <row r="7" spans="4:15" ht="15">
      <c r="D7" s="3">
        <v>2389</v>
      </c>
      <c r="E7" s="18">
        <v>12.45</v>
      </c>
      <c r="F7" s="18">
        <f t="shared" si="0"/>
        <v>17.429999999999996</v>
      </c>
      <c r="G7" s="17">
        <v>20</v>
      </c>
      <c r="H7" s="7">
        <v>85</v>
      </c>
      <c r="I7" s="7">
        <v>90</v>
      </c>
      <c r="J7" s="7">
        <v>90</v>
      </c>
      <c r="K7" s="7">
        <v>85</v>
      </c>
      <c r="N7" s="9"/>
      <c r="O7" s="9"/>
    </row>
    <row r="8" spans="4:15" ht="15">
      <c r="D8" s="3">
        <v>5453</v>
      </c>
      <c r="E8" s="18">
        <v>11.43</v>
      </c>
      <c r="F8" s="18">
        <f t="shared" si="0"/>
        <v>16.002</v>
      </c>
      <c r="G8" s="17">
        <v>12</v>
      </c>
      <c r="H8" s="7">
        <v>66</v>
      </c>
      <c r="I8" s="7">
        <v>80</v>
      </c>
      <c r="J8" s="7">
        <v>90</v>
      </c>
      <c r="K8" s="7">
        <v>90</v>
      </c>
      <c r="N8" s="9"/>
      <c r="O8" s="9"/>
    </row>
    <row r="9" spans="4:15" ht="15">
      <c r="D9" s="3">
        <v>9327</v>
      </c>
      <c r="E9" s="18">
        <v>13.49</v>
      </c>
      <c r="F9" s="18">
        <f t="shared" si="0"/>
        <v>18.886</v>
      </c>
      <c r="G9" s="17">
        <v>15</v>
      </c>
      <c r="H9" s="7">
        <v>77</v>
      </c>
      <c r="I9" s="7">
        <v>78</v>
      </c>
      <c r="J9" s="7">
        <v>80</v>
      </c>
      <c r="K9" s="7">
        <v>80</v>
      </c>
      <c r="N9" s="9"/>
      <c r="O9" s="9"/>
    </row>
    <row r="10" spans="4:15" ht="15">
      <c r="D10" s="3">
        <v>9134</v>
      </c>
      <c r="E10" s="18">
        <v>16.22</v>
      </c>
      <c r="F10" s="18">
        <f t="shared" si="0"/>
        <v>22.708</v>
      </c>
      <c r="G10" s="17">
        <v>8</v>
      </c>
      <c r="H10" s="7">
        <v>105</v>
      </c>
      <c r="I10" s="7">
        <v>95</v>
      </c>
      <c r="J10" s="7">
        <v>100</v>
      </c>
      <c r="K10" s="7">
        <v>105</v>
      </c>
      <c r="N10" s="9"/>
      <c r="O10" s="9"/>
    </row>
    <row r="11" spans="4:15" ht="15">
      <c r="D11" s="3">
        <v>4276</v>
      </c>
      <c r="E11" s="18">
        <v>9.88</v>
      </c>
      <c r="F11" s="18">
        <f t="shared" si="0"/>
        <v>13.832</v>
      </c>
      <c r="G11" s="17">
        <v>10</v>
      </c>
      <c r="H11" s="7">
        <v>60</v>
      </c>
      <c r="I11" s="7">
        <v>70</v>
      </c>
      <c r="J11" s="7">
        <v>75</v>
      </c>
      <c r="K11" s="7">
        <v>75</v>
      </c>
      <c r="N11" s="9"/>
      <c r="O11" s="9"/>
    </row>
    <row r="12" spans="4:15" ht="15">
      <c r="D12" s="3">
        <v>5532</v>
      </c>
      <c r="E12" s="18">
        <v>10.43</v>
      </c>
      <c r="F12" s="18">
        <f t="shared" si="0"/>
        <v>14.601999999999999</v>
      </c>
      <c r="G12" s="17">
        <v>28</v>
      </c>
      <c r="H12" s="7">
        <v>110</v>
      </c>
      <c r="I12" s="7">
        <v>120</v>
      </c>
      <c r="J12" s="7">
        <v>125</v>
      </c>
      <c r="K12" s="7">
        <v>125</v>
      </c>
      <c r="N12" s="9"/>
      <c r="O12" s="9"/>
    </row>
    <row r="13" spans="4:15" ht="15">
      <c r="D13" s="3">
        <v>7612</v>
      </c>
      <c r="E13" s="18">
        <v>12.28</v>
      </c>
      <c r="F13" s="18">
        <f t="shared" si="0"/>
        <v>17.191999999999997</v>
      </c>
      <c r="G13" s="17">
        <v>22</v>
      </c>
      <c r="H13" s="7">
        <v>130</v>
      </c>
      <c r="I13" s="7">
        <v>130</v>
      </c>
      <c r="J13" s="7">
        <v>130</v>
      </c>
      <c r="K13" s="7">
        <v>140</v>
      </c>
      <c r="N13" s="9"/>
      <c r="O13" s="9"/>
    </row>
    <row r="14" spans="4:15" ht="15">
      <c r="D14" s="3">
        <v>5583</v>
      </c>
      <c r="E14" s="18">
        <v>15.73</v>
      </c>
      <c r="F14" s="18">
        <f t="shared" si="0"/>
        <v>22.022</v>
      </c>
      <c r="G14" s="17">
        <v>5</v>
      </c>
      <c r="H14" s="7">
        <v>50</v>
      </c>
      <c r="I14" s="7">
        <v>60</v>
      </c>
      <c r="J14" s="7">
        <v>70</v>
      </c>
      <c r="K14" s="7">
        <v>80</v>
      </c>
      <c r="N14" s="9"/>
      <c r="O14" s="9"/>
    </row>
    <row r="15" spans="7:15" ht="15">
      <c r="G15" s="19">
        <f>SUM(G5:G14)</f>
        <v>175</v>
      </c>
      <c r="N15" s="9"/>
      <c r="O15" s="10"/>
    </row>
    <row r="16" spans="14:15" ht="15">
      <c r="N16" s="9"/>
      <c r="O16" s="10"/>
    </row>
    <row r="17" spans="4:14" ht="15">
      <c r="D17" s="9"/>
      <c r="E17" s="5" t="s">
        <v>2</v>
      </c>
      <c r="F17" s="8">
        <v>1</v>
      </c>
      <c r="G17" s="8"/>
      <c r="H17" s="8">
        <v>1.02</v>
      </c>
      <c r="I17" s="8">
        <v>1.04</v>
      </c>
      <c r="J17" s="20">
        <v>0.97</v>
      </c>
      <c r="K17" s="8">
        <v>1.02</v>
      </c>
      <c r="L17" s="13"/>
      <c r="N17" s="2"/>
    </row>
    <row r="18" spans="4:12" ht="15">
      <c r="D18" s="9"/>
      <c r="E18" s="9"/>
      <c r="F18" s="9"/>
      <c r="G18" s="9"/>
      <c r="H18" s="9"/>
      <c r="I18" s="9"/>
      <c r="J18" s="9"/>
      <c r="K18" s="9"/>
      <c r="L18" s="9"/>
    </row>
    <row r="19" spans="4:12" ht="15">
      <c r="D19" s="9"/>
      <c r="E19" s="9"/>
      <c r="F19" s="9"/>
      <c r="G19" s="9"/>
      <c r="H19" s="9"/>
      <c r="I19" s="9"/>
      <c r="J19" s="9"/>
      <c r="K19" s="9"/>
      <c r="L19" s="9"/>
    </row>
    <row r="20" spans="4:18" ht="15">
      <c r="D20" s="24" t="s">
        <v>10</v>
      </c>
      <c r="E20" s="9"/>
      <c r="F20" s="9"/>
      <c r="G20" s="24" t="s">
        <v>14</v>
      </c>
      <c r="I20" s="25" t="s">
        <v>12</v>
      </c>
      <c r="J20" s="10"/>
      <c r="K20" s="10"/>
      <c r="L20" s="25" t="s">
        <v>15</v>
      </c>
      <c r="N20" s="29" t="s">
        <v>0</v>
      </c>
      <c r="R20" s="29" t="s">
        <v>16</v>
      </c>
    </row>
    <row r="21" spans="2:20" ht="15">
      <c r="B21" s="4" t="s">
        <v>5</v>
      </c>
      <c r="C21" t="s">
        <v>11</v>
      </c>
      <c r="D21" s="9">
        <v>2</v>
      </c>
      <c r="E21" s="9">
        <v>3</v>
      </c>
      <c r="F21" s="9">
        <v>4</v>
      </c>
      <c r="G21" s="9"/>
      <c r="H21" s="10" t="s">
        <v>13</v>
      </c>
      <c r="I21" s="10">
        <v>2</v>
      </c>
      <c r="J21" s="10">
        <v>3</v>
      </c>
      <c r="K21" s="10">
        <v>4</v>
      </c>
      <c r="M21" s="10" t="s">
        <v>13</v>
      </c>
      <c r="N21" s="10">
        <v>2</v>
      </c>
      <c r="O21" s="10">
        <v>3</v>
      </c>
      <c r="P21" s="10">
        <v>4</v>
      </c>
      <c r="Q21" s="10" t="s">
        <v>13</v>
      </c>
      <c r="R21" s="10">
        <v>2</v>
      </c>
      <c r="S21" s="10">
        <v>3</v>
      </c>
      <c r="T21" s="10">
        <v>4</v>
      </c>
    </row>
    <row r="22" spans="2:20" ht="15">
      <c r="B22" s="3">
        <v>7979</v>
      </c>
      <c r="C22" s="22">
        <v>100</v>
      </c>
      <c r="D22" s="22">
        <v>120</v>
      </c>
      <c r="E22" s="22">
        <v>125</v>
      </c>
      <c r="F22" s="22">
        <v>130</v>
      </c>
      <c r="G22" s="22">
        <v>30</v>
      </c>
      <c r="H22" s="23">
        <f>C22*F5</f>
        <v>1468.6</v>
      </c>
      <c r="I22" s="23">
        <f>D22*F5</f>
        <v>1762.32</v>
      </c>
      <c r="J22" s="23">
        <f>E22*F5</f>
        <v>1835.75</v>
      </c>
      <c r="K22" s="23">
        <f>F22*F5</f>
        <v>1909.18</v>
      </c>
      <c r="L22" s="30">
        <v>10.595</v>
      </c>
      <c r="M22" s="31">
        <f>C22*L22</f>
        <v>1059.5</v>
      </c>
      <c r="N22" s="31">
        <f>L22*D22</f>
        <v>1271.4</v>
      </c>
      <c r="O22" s="31">
        <f>L22*E22</f>
        <v>1324.375</v>
      </c>
      <c r="P22" s="31">
        <f aca="true" t="shared" si="1" ref="P22:P30">L22*F22</f>
        <v>1377.3500000000001</v>
      </c>
      <c r="Q22" s="31">
        <f aca="true" t="shared" si="2" ref="Q22:Q32">H22-M22</f>
        <v>409.0999999999999</v>
      </c>
      <c r="R22" s="31">
        <f aca="true" t="shared" si="3" ref="R22:S32">I22-N22</f>
        <v>490.91999999999985</v>
      </c>
      <c r="S22" s="31">
        <f t="shared" si="3"/>
        <v>511.375</v>
      </c>
      <c r="T22" s="31">
        <f>K22-P22</f>
        <v>531.8299999999999</v>
      </c>
    </row>
    <row r="23" spans="2:20" ht="15">
      <c r="B23" s="3">
        <v>6786</v>
      </c>
      <c r="C23" s="22">
        <v>90</v>
      </c>
      <c r="D23" s="22">
        <v>95</v>
      </c>
      <c r="E23" s="22">
        <v>102</v>
      </c>
      <c r="F23" s="22">
        <v>108</v>
      </c>
      <c r="G23" s="22">
        <v>25</v>
      </c>
      <c r="H23" s="23">
        <f>C23*F6</f>
        <v>1460.34</v>
      </c>
      <c r="I23" s="23">
        <f>D23*F6</f>
        <v>1541.4699999999998</v>
      </c>
      <c r="J23" s="23">
        <f>E23*F6</f>
        <v>1655.052</v>
      </c>
      <c r="K23" s="23">
        <f>F6*F23</f>
        <v>1752.408</v>
      </c>
      <c r="L23" s="30">
        <v>11.706</v>
      </c>
      <c r="M23" s="31">
        <f aca="true" t="shared" si="4" ref="M23:M31">L23*C23</f>
        <v>1053.54</v>
      </c>
      <c r="N23" s="31">
        <f>D23*L23</f>
        <v>1112.07</v>
      </c>
      <c r="O23" s="31">
        <f>E23*L23</f>
        <v>1194.012</v>
      </c>
      <c r="P23" s="31">
        <f t="shared" si="1"/>
        <v>1264.248</v>
      </c>
      <c r="Q23" s="31">
        <f t="shared" si="2"/>
        <v>406.79999999999995</v>
      </c>
      <c r="R23" s="31">
        <f t="shared" si="3"/>
        <v>429.39999999999986</v>
      </c>
      <c r="S23" s="31">
        <f t="shared" si="3"/>
        <v>461.03999999999996</v>
      </c>
      <c r="T23" s="31">
        <f aca="true" t="shared" si="5" ref="T23:T32">K23-P23</f>
        <v>488.15999999999985</v>
      </c>
    </row>
    <row r="24" spans="2:20" ht="15">
      <c r="B24" s="3">
        <v>2389</v>
      </c>
      <c r="C24" s="22">
        <v>85</v>
      </c>
      <c r="D24" s="22">
        <v>90</v>
      </c>
      <c r="E24" s="22">
        <v>90</v>
      </c>
      <c r="F24" s="22">
        <v>85</v>
      </c>
      <c r="G24" s="22">
        <v>20</v>
      </c>
      <c r="H24" s="23">
        <f>C24*F7</f>
        <v>1481.5499999999997</v>
      </c>
      <c r="I24" s="23">
        <f>F7*D24</f>
        <v>1568.6999999999996</v>
      </c>
      <c r="J24" s="23">
        <f>E24*F7</f>
        <v>1568.6999999999996</v>
      </c>
      <c r="K24" s="23">
        <f>F7*F24</f>
        <v>1481.5499999999997</v>
      </c>
      <c r="L24" s="30">
        <v>12.575</v>
      </c>
      <c r="M24" s="31">
        <f t="shared" si="4"/>
        <v>1068.875</v>
      </c>
      <c r="N24" s="31">
        <f aca="true" t="shared" si="6" ref="N24:N30">L24*D24</f>
        <v>1131.75</v>
      </c>
      <c r="O24" s="31">
        <f>L24*E24</f>
        <v>1131.75</v>
      </c>
      <c r="P24" s="31">
        <f t="shared" si="1"/>
        <v>1068.875</v>
      </c>
      <c r="Q24" s="31">
        <f t="shared" si="2"/>
        <v>412.6749999999997</v>
      </c>
      <c r="R24" s="31">
        <f t="shared" si="3"/>
        <v>436.9499999999996</v>
      </c>
      <c r="S24" s="31">
        <f t="shared" si="3"/>
        <v>436.9499999999996</v>
      </c>
      <c r="T24" s="31">
        <f t="shared" si="5"/>
        <v>412.6749999999997</v>
      </c>
    </row>
    <row r="25" spans="2:20" ht="15">
      <c r="B25" s="3">
        <v>5453</v>
      </c>
      <c r="C25" s="22">
        <v>66</v>
      </c>
      <c r="D25" s="22">
        <v>80</v>
      </c>
      <c r="E25" s="22">
        <v>90</v>
      </c>
      <c r="F25" s="22">
        <v>90</v>
      </c>
      <c r="G25" s="22">
        <v>12</v>
      </c>
      <c r="H25" s="23">
        <f>C25*F8</f>
        <v>1056.1319999999998</v>
      </c>
      <c r="I25" s="23">
        <f>D25*F8</f>
        <v>1280.1599999999999</v>
      </c>
      <c r="J25" s="23">
        <f>E25*F8</f>
        <v>1440.1799999999998</v>
      </c>
      <c r="K25" s="23">
        <f>F8*F25</f>
        <v>1440.1799999999998</v>
      </c>
      <c r="L25" s="30">
        <v>11.544</v>
      </c>
      <c r="M25" s="31">
        <f t="shared" si="4"/>
        <v>761.904</v>
      </c>
      <c r="N25" s="31">
        <f t="shared" si="6"/>
        <v>923.52</v>
      </c>
      <c r="O25" s="31">
        <f>E25*L25</f>
        <v>1038.96</v>
      </c>
      <c r="P25" s="31">
        <f t="shared" si="1"/>
        <v>1038.96</v>
      </c>
      <c r="Q25" s="31">
        <f t="shared" si="2"/>
        <v>294.22799999999984</v>
      </c>
      <c r="R25" s="31">
        <f t="shared" si="3"/>
        <v>356.6399999999999</v>
      </c>
      <c r="S25" s="31">
        <f t="shared" si="3"/>
        <v>401.2199999999998</v>
      </c>
      <c r="T25" s="31">
        <f t="shared" si="5"/>
        <v>401.2199999999998</v>
      </c>
    </row>
    <row r="26" spans="2:20" ht="15">
      <c r="B26" s="3">
        <v>9327</v>
      </c>
      <c r="C26" s="22">
        <v>77</v>
      </c>
      <c r="D26" s="22">
        <v>78</v>
      </c>
      <c r="E26" s="22">
        <v>80</v>
      </c>
      <c r="F26" s="22">
        <v>80</v>
      </c>
      <c r="G26" s="22">
        <v>15</v>
      </c>
      <c r="H26" s="23">
        <f>F9*C26</f>
        <v>1454.222</v>
      </c>
      <c r="I26" s="23">
        <f>D26*F9</f>
        <v>1473.108</v>
      </c>
      <c r="J26" s="23">
        <f>F9*E26</f>
        <v>1510.8799999999999</v>
      </c>
      <c r="K26" s="23">
        <f>F26*F9</f>
        <v>1510.8799999999999</v>
      </c>
      <c r="L26" s="30">
        <v>13.625</v>
      </c>
      <c r="M26" s="31">
        <f t="shared" si="4"/>
        <v>1049.125</v>
      </c>
      <c r="N26" s="31">
        <f t="shared" si="6"/>
        <v>1062.75</v>
      </c>
      <c r="O26" s="31">
        <f>E26*L26</f>
        <v>1090</v>
      </c>
      <c r="P26" s="31">
        <f t="shared" si="1"/>
        <v>1090</v>
      </c>
      <c r="Q26" s="31">
        <f t="shared" si="2"/>
        <v>405.097</v>
      </c>
      <c r="R26" s="31">
        <f t="shared" si="3"/>
        <v>410.35799999999995</v>
      </c>
      <c r="S26" s="31">
        <f t="shared" si="3"/>
        <v>420.8799999999999</v>
      </c>
      <c r="T26" s="31">
        <f t="shared" si="5"/>
        <v>420.8799999999999</v>
      </c>
    </row>
    <row r="27" spans="2:20" ht="15">
      <c r="B27" s="3">
        <v>9134</v>
      </c>
      <c r="C27" s="22">
        <v>105</v>
      </c>
      <c r="D27" s="22">
        <v>95</v>
      </c>
      <c r="E27" s="22">
        <v>100</v>
      </c>
      <c r="F27" s="22">
        <v>105</v>
      </c>
      <c r="G27" s="22">
        <v>8</v>
      </c>
      <c r="H27" s="23">
        <f>F10*C27</f>
        <v>2384.3399999999997</v>
      </c>
      <c r="I27" s="23">
        <f>F10*D27</f>
        <v>2157.2599999999998</v>
      </c>
      <c r="J27" s="23">
        <f>F10*E27</f>
        <v>2270.7999999999997</v>
      </c>
      <c r="K27" s="23">
        <f>F10*F27</f>
        <v>2384.3399999999997</v>
      </c>
      <c r="L27" s="30">
        <v>16.382</v>
      </c>
      <c r="M27" s="31">
        <f t="shared" si="4"/>
        <v>1720.1100000000001</v>
      </c>
      <c r="N27" s="31">
        <f t="shared" si="6"/>
        <v>1556.2900000000002</v>
      </c>
      <c r="O27" s="31">
        <f>L27*E27</f>
        <v>1638.2</v>
      </c>
      <c r="P27" s="31">
        <f t="shared" si="1"/>
        <v>1720.1100000000001</v>
      </c>
      <c r="Q27" s="31">
        <f t="shared" si="2"/>
        <v>664.2299999999996</v>
      </c>
      <c r="R27" s="31">
        <f t="shared" si="3"/>
        <v>600.9699999999996</v>
      </c>
      <c r="S27" s="31">
        <f t="shared" si="3"/>
        <v>632.5999999999997</v>
      </c>
      <c r="T27" s="31">
        <f t="shared" si="5"/>
        <v>664.2299999999996</v>
      </c>
    </row>
    <row r="28" spans="2:20" ht="15">
      <c r="B28" s="3">
        <v>4276</v>
      </c>
      <c r="C28" s="22">
        <v>60</v>
      </c>
      <c r="D28" s="22">
        <v>70</v>
      </c>
      <c r="E28" s="22">
        <v>75</v>
      </c>
      <c r="F28" s="22">
        <v>75</v>
      </c>
      <c r="G28" s="22">
        <v>10</v>
      </c>
      <c r="H28" s="23">
        <f>F11*C28</f>
        <v>829.9200000000001</v>
      </c>
      <c r="I28" s="23">
        <f>F11*D28</f>
        <v>968.24</v>
      </c>
      <c r="J28" s="23">
        <f>E28*F11</f>
        <v>1037.4</v>
      </c>
      <c r="K28" s="23">
        <f>F11*F28</f>
        <v>1037.4</v>
      </c>
      <c r="L28" s="30">
        <v>9.979</v>
      </c>
      <c r="M28" s="31">
        <f t="shared" si="4"/>
        <v>598.74</v>
      </c>
      <c r="N28" s="31">
        <f t="shared" si="6"/>
        <v>698.53</v>
      </c>
      <c r="O28" s="31">
        <f>L28*E28</f>
        <v>748.425</v>
      </c>
      <c r="P28" s="31">
        <f t="shared" si="1"/>
        <v>748.425</v>
      </c>
      <c r="Q28" s="31">
        <f t="shared" si="2"/>
        <v>231.18000000000006</v>
      </c>
      <c r="R28" s="31">
        <f t="shared" si="3"/>
        <v>269.71000000000004</v>
      </c>
      <c r="S28" s="31">
        <f t="shared" si="3"/>
        <v>288.97500000000014</v>
      </c>
      <c r="T28" s="31">
        <f t="shared" si="5"/>
        <v>288.97500000000014</v>
      </c>
    </row>
    <row r="29" spans="2:20" ht="15">
      <c r="B29" s="3">
        <v>5532</v>
      </c>
      <c r="C29" s="22">
        <v>110</v>
      </c>
      <c r="D29" s="22">
        <v>120</v>
      </c>
      <c r="E29" s="22">
        <v>125</v>
      </c>
      <c r="F29" s="22">
        <v>125</v>
      </c>
      <c r="G29" s="22">
        <v>28</v>
      </c>
      <c r="H29" s="23">
        <f>C29*F12</f>
        <v>1606.2199999999998</v>
      </c>
      <c r="I29" s="23">
        <f>F12*D29</f>
        <v>1752.2399999999998</v>
      </c>
      <c r="J29" s="23">
        <f>F12*E29</f>
        <v>1825.2499999999998</v>
      </c>
      <c r="K29" s="23">
        <f>F12*F29</f>
        <v>1825.2499999999998</v>
      </c>
      <c r="L29" s="30">
        <v>10.534</v>
      </c>
      <c r="M29" s="31">
        <f t="shared" si="4"/>
        <v>1158.74</v>
      </c>
      <c r="N29" s="31">
        <f t="shared" si="6"/>
        <v>1264.0800000000002</v>
      </c>
      <c r="O29" s="31">
        <f>E29*L29</f>
        <v>1316.75</v>
      </c>
      <c r="P29" s="31">
        <f t="shared" si="1"/>
        <v>1316.75</v>
      </c>
      <c r="Q29" s="31">
        <f t="shared" si="2"/>
        <v>447.4799999999998</v>
      </c>
      <c r="R29" s="31">
        <f t="shared" si="3"/>
        <v>488.1599999999996</v>
      </c>
      <c r="S29" s="31">
        <f t="shared" si="3"/>
        <v>508.4999999999998</v>
      </c>
      <c r="T29" s="31">
        <f t="shared" si="5"/>
        <v>508.4999999999998</v>
      </c>
    </row>
    <row r="30" spans="2:20" ht="15">
      <c r="B30" s="3">
        <v>7612</v>
      </c>
      <c r="C30" s="22">
        <v>130</v>
      </c>
      <c r="D30" s="22">
        <v>130</v>
      </c>
      <c r="E30" s="22">
        <v>130</v>
      </c>
      <c r="F30" s="22">
        <v>140</v>
      </c>
      <c r="G30" s="22">
        <v>22</v>
      </c>
      <c r="H30" s="26">
        <f>C30*F13</f>
        <v>2234.9599999999996</v>
      </c>
      <c r="I30" s="27">
        <f>F13*D30</f>
        <v>2234.9599999999996</v>
      </c>
      <c r="J30" s="27">
        <f>F13*E30</f>
        <v>2234.9599999999996</v>
      </c>
      <c r="K30" s="27">
        <f>F30*F13</f>
        <v>2406.8799999999997</v>
      </c>
      <c r="L30" s="30">
        <v>12.403</v>
      </c>
      <c r="M30" s="31">
        <f t="shared" si="4"/>
        <v>1612.39</v>
      </c>
      <c r="N30" s="31">
        <f t="shared" si="6"/>
        <v>1612.39</v>
      </c>
      <c r="O30" s="31">
        <f>L30*E30</f>
        <v>1612.39</v>
      </c>
      <c r="P30" s="31">
        <f t="shared" si="1"/>
        <v>1736.42</v>
      </c>
      <c r="Q30" s="31">
        <f t="shared" si="2"/>
        <v>622.5699999999995</v>
      </c>
      <c r="R30" s="31">
        <f t="shared" si="3"/>
        <v>622.5699999999995</v>
      </c>
      <c r="S30" s="31">
        <f t="shared" si="3"/>
        <v>622.5699999999995</v>
      </c>
      <c r="T30" s="31">
        <f t="shared" si="5"/>
        <v>670.4599999999996</v>
      </c>
    </row>
    <row r="31" spans="2:20" ht="15">
      <c r="B31" s="3">
        <v>5583</v>
      </c>
      <c r="C31" s="22">
        <v>50</v>
      </c>
      <c r="D31" s="22">
        <v>60</v>
      </c>
      <c r="E31" s="22">
        <v>70</v>
      </c>
      <c r="F31" s="22">
        <v>80</v>
      </c>
      <c r="G31" s="22">
        <v>5</v>
      </c>
      <c r="H31" s="28">
        <f>C31*F14</f>
        <v>1101.1</v>
      </c>
      <c r="I31" s="28">
        <f>D31*F14</f>
        <v>1321.32</v>
      </c>
      <c r="J31" s="28">
        <f>E31*F14</f>
        <v>1541.54</v>
      </c>
      <c r="K31" s="28">
        <f>F14*F31</f>
        <v>1761.7599999999998</v>
      </c>
      <c r="L31" s="32">
        <v>15.887</v>
      </c>
      <c r="M31" s="31">
        <f t="shared" si="4"/>
        <v>794.35</v>
      </c>
      <c r="N31" s="31">
        <f>D31*L31</f>
        <v>953.22</v>
      </c>
      <c r="O31" s="31">
        <f>L31*E31</f>
        <v>1112.0900000000001</v>
      </c>
      <c r="P31" s="31">
        <f>F31*L31</f>
        <v>1270.96</v>
      </c>
      <c r="Q31" s="31">
        <f t="shared" si="2"/>
        <v>306.7499999999999</v>
      </c>
      <c r="R31" s="31">
        <f t="shared" si="3"/>
        <v>368.0999999999999</v>
      </c>
      <c r="S31" s="31">
        <f t="shared" si="3"/>
        <v>429.4499999999998</v>
      </c>
      <c r="T31" s="31">
        <f t="shared" si="5"/>
        <v>490.7999999999997</v>
      </c>
    </row>
    <row r="32" spans="4:20" ht="15">
      <c r="D32" s="9"/>
      <c r="E32" s="9"/>
      <c r="F32" s="9"/>
      <c r="G32" s="9" t="s">
        <v>17</v>
      </c>
      <c r="H32" s="28">
        <f>SUM(H22:H31)</f>
        <v>15077.383999999998</v>
      </c>
      <c r="I32" s="28">
        <f>SUM(I22:I31)</f>
        <v>16059.777999999998</v>
      </c>
      <c r="J32" s="28">
        <f>SUM(J22:J31)</f>
        <v>16920.512</v>
      </c>
      <c r="K32" s="28">
        <f>SUM(K22:K31)</f>
        <v>17509.827999999998</v>
      </c>
      <c r="L32" s="11"/>
      <c r="M32" s="31">
        <f>SUM(M22:M31)</f>
        <v>10877.274</v>
      </c>
      <c r="N32" s="31">
        <f>SUM(N22:N31)</f>
        <v>11585.999999999998</v>
      </c>
      <c r="O32" s="31">
        <f>SUM(O22:O31)</f>
        <v>12206.952</v>
      </c>
      <c r="P32" s="31">
        <f>SUM(P22:P31)</f>
        <v>12632.097999999998</v>
      </c>
      <c r="Q32" s="31">
        <f t="shared" si="2"/>
        <v>4200.109999999999</v>
      </c>
      <c r="R32" s="31">
        <f t="shared" si="3"/>
        <v>4473.778</v>
      </c>
      <c r="S32" s="31">
        <f t="shared" si="3"/>
        <v>4713.5599999999995</v>
      </c>
      <c r="T32" s="31">
        <f t="shared" si="5"/>
        <v>4877.73</v>
      </c>
    </row>
    <row r="33" spans="4:12" ht="15">
      <c r="D33" s="9"/>
      <c r="E33" s="9"/>
      <c r="F33" s="9"/>
      <c r="G33" s="9"/>
      <c r="H33" s="9"/>
      <c r="I33" s="9"/>
      <c r="J33" s="9"/>
      <c r="K33" s="9"/>
      <c r="L33" s="11"/>
    </row>
    <row r="34" spans="4:12" ht="15">
      <c r="D34" s="9"/>
      <c r="E34" s="9"/>
      <c r="F34" s="9"/>
      <c r="G34" s="9"/>
      <c r="H34" s="9"/>
      <c r="I34" s="9"/>
      <c r="J34" s="9"/>
      <c r="K34" s="9"/>
      <c r="L34" s="11"/>
    </row>
    <row r="35" spans="2:12" ht="15">
      <c r="B35" t="s">
        <v>18</v>
      </c>
      <c r="C35">
        <v>190</v>
      </c>
      <c r="D35" s="9"/>
      <c r="E35" s="9"/>
      <c r="F35" s="9"/>
      <c r="G35" s="9"/>
      <c r="H35" s="9"/>
      <c r="I35" s="9"/>
      <c r="J35" s="9"/>
      <c r="K35" s="9"/>
      <c r="L35" s="11"/>
    </row>
    <row r="36" spans="2:12" ht="15">
      <c r="B36" t="s">
        <v>19</v>
      </c>
      <c r="C36" s="33">
        <v>0.01</v>
      </c>
      <c r="D36" s="9" t="s">
        <v>20</v>
      </c>
      <c r="E36" s="9"/>
      <c r="F36" s="9"/>
      <c r="G36" s="9"/>
      <c r="H36" s="9"/>
      <c r="I36" s="9"/>
      <c r="J36" s="9"/>
      <c r="K36" s="9"/>
      <c r="L36" s="11"/>
    </row>
    <row r="37" spans="4:12" ht="15">
      <c r="D37" s="9"/>
      <c r="E37" s="9"/>
      <c r="F37" s="9"/>
      <c r="G37" s="9"/>
      <c r="H37" s="9"/>
      <c r="I37" s="9"/>
      <c r="J37" s="9"/>
      <c r="K37" s="9"/>
      <c r="L37" s="11"/>
    </row>
    <row r="38" spans="4:12" ht="15">
      <c r="D38" s="9"/>
      <c r="E38" s="9"/>
      <c r="F38" s="9"/>
      <c r="G38" s="9"/>
      <c r="H38" s="9"/>
      <c r="I38" s="9"/>
      <c r="J38" s="9"/>
      <c r="K38" s="9"/>
      <c r="L38" s="11"/>
    </row>
    <row r="39" spans="4:12" ht="15">
      <c r="D39" s="9"/>
      <c r="E39" s="9"/>
      <c r="F39" s="9"/>
      <c r="G39" s="9"/>
      <c r="H39" s="9"/>
      <c r="I39" s="9"/>
      <c r="J39" s="9"/>
      <c r="K39" s="9"/>
      <c r="L39" s="11"/>
    </row>
    <row r="40" spans="4:12" ht="15">
      <c r="D40" s="9"/>
      <c r="E40" s="9"/>
      <c r="F40" s="9"/>
      <c r="G40" s="9"/>
      <c r="H40" s="9"/>
      <c r="I40" s="9"/>
      <c r="J40" s="9"/>
      <c r="K40" s="9"/>
      <c r="L40" s="11"/>
    </row>
    <row r="41" spans="4:12" ht="15">
      <c r="D41" s="9"/>
      <c r="E41" s="9"/>
      <c r="F41" s="10"/>
      <c r="G41" s="10"/>
      <c r="H41" s="10"/>
      <c r="I41" s="10"/>
      <c r="J41" s="10"/>
      <c r="K41" s="10"/>
      <c r="L41" s="9"/>
    </row>
    <row r="42" spans="4:14" ht="15">
      <c r="D42" s="9"/>
      <c r="E42" s="9"/>
      <c r="F42" s="10"/>
      <c r="G42" s="10"/>
      <c r="H42" s="10"/>
      <c r="I42" s="10"/>
      <c r="J42" s="10"/>
      <c r="K42" s="10"/>
      <c r="L42" s="9"/>
      <c r="N42" s="1"/>
    </row>
    <row r="43" spans="4:12" ht="15">
      <c r="D43" s="9"/>
      <c r="E43" s="9"/>
      <c r="F43" s="9"/>
      <c r="G43" s="9"/>
      <c r="H43" s="9"/>
      <c r="I43" s="9"/>
      <c r="J43" s="9"/>
      <c r="K43" s="9"/>
      <c r="L43" s="9"/>
    </row>
    <row r="44" spans="4:12" ht="15">
      <c r="D44" s="9"/>
      <c r="E44" s="9"/>
      <c r="F44" s="9"/>
      <c r="G44" s="9"/>
      <c r="H44" s="9"/>
      <c r="I44" s="9"/>
      <c r="J44" s="9"/>
      <c r="K44" s="9"/>
      <c r="L44" s="9"/>
    </row>
    <row r="45" spans="4:12" ht="15">
      <c r="D45" s="9"/>
      <c r="E45" s="9"/>
      <c r="F45" s="9"/>
      <c r="G45" s="9"/>
      <c r="H45" s="9"/>
      <c r="I45" s="9"/>
      <c r="J45" s="9"/>
      <c r="K45" s="9"/>
      <c r="L45" s="9"/>
    </row>
    <row r="46" spans="4:12" ht="15">
      <c r="D46" s="9"/>
      <c r="E46" s="9"/>
      <c r="F46" s="9"/>
      <c r="G46" s="9"/>
      <c r="H46" s="9"/>
      <c r="I46" s="9"/>
      <c r="J46" s="9"/>
      <c r="K46" s="9"/>
      <c r="L46" s="9"/>
    </row>
    <row r="47" spans="4:12" ht="15">
      <c r="D47" s="9"/>
      <c r="E47" s="9"/>
      <c r="F47" s="9"/>
      <c r="G47" s="9"/>
      <c r="H47" s="9"/>
      <c r="I47" s="9"/>
      <c r="J47" s="9"/>
      <c r="K47" s="9"/>
      <c r="L47" s="9"/>
    </row>
    <row r="48" spans="4:12" ht="15">
      <c r="D48" s="9"/>
      <c r="E48" s="9"/>
      <c r="F48" s="9"/>
      <c r="G48" s="9"/>
      <c r="H48" s="9"/>
      <c r="I48" s="9"/>
      <c r="J48" s="9"/>
      <c r="K48" s="9"/>
      <c r="L48" s="10"/>
    </row>
    <row r="49" spans="4:12" ht="15">
      <c r="D49" s="9"/>
      <c r="E49" s="9"/>
      <c r="F49" s="9"/>
      <c r="G49" s="9"/>
      <c r="H49" s="9"/>
      <c r="I49" s="9"/>
      <c r="J49" s="9"/>
      <c r="K49" s="9"/>
      <c r="L49" s="9"/>
    </row>
  </sheetData>
  <sheetProtection/>
  <mergeCells count="3">
    <mergeCell ref="H2:K2"/>
    <mergeCell ref="H3:K3"/>
    <mergeCell ref="E3:G3"/>
  </mergeCells>
  <printOptions/>
  <pageMargins left="0.7" right="0.7" top="0.75" bottom="0.75"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2" sqref="C2"/>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TUI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jelson</dc:creator>
  <cp:keywords/>
  <dc:description/>
  <cp:lastModifiedBy>user</cp:lastModifiedBy>
  <dcterms:created xsi:type="dcterms:W3CDTF">2011-04-13T20:36:42Z</dcterms:created>
  <dcterms:modified xsi:type="dcterms:W3CDTF">2011-11-09T10:45:15Z</dcterms:modified>
  <cp:category/>
  <cp:version/>
  <cp:contentType/>
  <cp:contentStatus/>
</cp:coreProperties>
</file>